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<sst xmlns="http://schemas.openxmlformats.org/spreadsheetml/2006/main" count="162" uniqueCount="89">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</sst>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143386700</v>
      </c>
      <c r="E10" s="14">
        <f t="shared" si="0"/>
        <v>0</v>
      </c>
      <c r="F10" s="14">
        <f t="shared" si="0"/>
        <v>143386700</v>
      </c>
      <c r="G10" s="14">
        <f t="shared" si="0"/>
        <v>35215776.22</v>
      </c>
      <c r="H10" s="14">
        <f t="shared" si="0"/>
        <v>34065423.14</v>
      </c>
      <c r="I10" s="14">
        <f t="shared" si="0"/>
        <v>108170923.78</v>
      </c>
    </row>
    <row r="11" spans="2:9" ht="12.75">
      <c r="B11" s="3" t="s">
        <v>12</v>
      </c>
      <c r="C11" s="9"/>
      <c r="D11" s="15">
        <f aca="true" t="shared" si="1" ref="D11:I11">SUM(D12:D18)</f>
        <v>83305700</v>
      </c>
      <c r="E11" s="15">
        <f t="shared" si="1"/>
        <v>0</v>
      </c>
      <c r="F11" s="15">
        <f t="shared" si="1"/>
        <v>83305700</v>
      </c>
      <c r="G11" s="15">
        <f t="shared" si="1"/>
        <v>19714508.69</v>
      </c>
      <c r="H11" s="15">
        <f t="shared" si="1"/>
        <v>19714508.69</v>
      </c>
      <c r="I11" s="15">
        <f t="shared" si="1"/>
        <v>63591191.31</v>
      </c>
    </row>
    <row r="12" spans="2:9" ht="12.75">
      <c r="B12" s="13" t="s">
        <v>13</v>
      </c>
      <c r="C12" s="11"/>
      <c r="D12" s="15">
        <v>55754305</v>
      </c>
      <c r="E12" s="16">
        <v>0</v>
      </c>
      <c r="F12" s="16">
        <f>D12+E12</f>
        <v>55754305</v>
      </c>
      <c r="G12" s="16">
        <v>15935084.02</v>
      </c>
      <c r="H12" s="16">
        <v>15935084.02</v>
      </c>
      <c r="I12" s="16">
        <f>F12-G12</f>
        <v>39819220.980000004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13696039</v>
      </c>
      <c r="E14" s="16">
        <v>0</v>
      </c>
      <c r="F14" s="16">
        <f t="shared" si="2"/>
        <v>13696039</v>
      </c>
      <c r="G14" s="16">
        <v>557955.33</v>
      </c>
      <c r="H14" s="16">
        <v>557955.33</v>
      </c>
      <c r="I14" s="16">
        <f t="shared" si="3"/>
        <v>13138083.67</v>
      </c>
    </row>
    <row r="15" spans="2:9" ht="12.75">
      <c r="B15" s="13" t="s">
        <v>16</v>
      </c>
      <c r="C15" s="11"/>
      <c r="D15" s="15">
        <v>10900000</v>
      </c>
      <c r="E15" s="16">
        <v>0</v>
      </c>
      <c r="F15" s="16">
        <f t="shared" si="2"/>
        <v>10900000</v>
      </c>
      <c r="G15" s="16">
        <v>2667868.88</v>
      </c>
      <c r="H15" s="16">
        <v>2667868.88</v>
      </c>
      <c r="I15" s="16">
        <f t="shared" si="3"/>
        <v>8232131.12</v>
      </c>
    </row>
    <row r="16" spans="2:9" ht="12.75">
      <c r="B16" s="13" t="s">
        <v>17</v>
      </c>
      <c r="C16" s="11"/>
      <c r="D16" s="15">
        <v>2955356</v>
      </c>
      <c r="E16" s="16">
        <v>0</v>
      </c>
      <c r="F16" s="16">
        <f t="shared" si="2"/>
        <v>2955356</v>
      </c>
      <c r="G16" s="16">
        <v>553600.46</v>
      </c>
      <c r="H16" s="16">
        <v>553600.46</v>
      </c>
      <c r="I16" s="16">
        <f t="shared" si="3"/>
        <v>2401755.54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18065000</v>
      </c>
      <c r="E19" s="15">
        <f t="shared" si="4"/>
        <v>275500</v>
      </c>
      <c r="F19" s="15">
        <f t="shared" si="4"/>
        <v>18340500</v>
      </c>
      <c r="G19" s="15">
        <f t="shared" si="4"/>
        <v>5252710.11</v>
      </c>
      <c r="H19" s="15">
        <f t="shared" si="4"/>
        <v>4625153.829999999</v>
      </c>
      <c r="I19" s="15">
        <f t="shared" si="4"/>
        <v>13087789.889999999</v>
      </c>
    </row>
    <row r="20" spans="2:9" ht="12.75">
      <c r="B20" s="13" t="s">
        <v>21</v>
      </c>
      <c r="C20" s="11"/>
      <c r="D20" s="15">
        <v>1770000</v>
      </c>
      <c r="E20" s="16">
        <v>58500</v>
      </c>
      <c r="F20" s="15">
        <f aca="true" t="shared" si="5" ref="F20:F28">D20+E20</f>
        <v>1828500</v>
      </c>
      <c r="G20" s="16">
        <v>172956.87</v>
      </c>
      <c r="H20" s="16">
        <v>82122.23</v>
      </c>
      <c r="I20" s="16">
        <f>F20-G20</f>
        <v>1655543.13</v>
      </c>
    </row>
    <row r="21" spans="2:9" ht="12.75">
      <c r="B21" s="13" t="s">
        <v>22</v>
      </c>
      <c r="C21" s="11"/>
      <c r="D21" s="15">
        <v>220000</v>
      </c>
      <c r="E21" s="16">
        <v>83500</v>
      </c>
      <c r="F21" s="15">
        <f t="shared" si="5"/>
        <v>303500</v>
      </c>
      <c r="G21" s="16">
        <v>27918.28</v>
      </c>
      <c r="H21" s="16">
        <v>764</v>
      </c>
      <c r="I21" s="16">
        <f aca="true" t="shared" si="6" ref="I21:I83">F21-G21</f>
        <v>275581.72</v>
      </c>
    </row>
    <row r="22" spans="2:9" ht="12.75">
      <c r="B22" s="13" t="s">
        <v>23</v>
      </c>
      <c r="C22" s="11"/>
      <c r="D22" s="15">
        <v>490000</v>
      </c>
      <c r="E22" s="16">
        <v>0</v>
      </c>
      <c r="F22" s="15">
        <f t="shared" si="5"/>
        <v>490000</v>
      </c>
      <c r="G22" s="16">
        <v>50515.69</v>
      </c>
      <c r="H22" s="16">
        <v>38856.84</v>
      </c>
      <c r="I22" s="16">
        <f t="shared" si="6"/>
        <v>439484.31</v>
      </c>
    </row>
    <row r="23" spans="2:9" ht="12.75">
      <c r="B23" s="13" t="s">
        <v>24</v>
      </c>
      <c r="C23" s="11"/>
      <c r="D23" s="15">
        <v>11060000</v>
      </c>
      <c r="E23" s="16">
        <v>93500</v>
      </c>
      <c r="F23" s="15">
        <f t="shared" si="5"/>
        <v>11153500</v>
      </c>
      <c r="G23" s="16">
        <v>3444790.16</v>
      </c>
      <c r="H23" s="16">
        <v>3378607.8</v>
      </c>
      <c r="I23" s="16">
        <f t="shared" si="6"/>
        <v>7708709.84</v>
      </c>
    </row>
    <row r="24" spans="2:9" ht="12.75">
      <c r="B24" s="13" t="s">
        <v>25</v>
      </c>
      <c r="C24" s="11"/>
      <c r="D24" s="15">
        <v>87000</v>
      </c>
      <c r="E24" s="16">
        <v>0</v>
      </c>
      <c r="F24" s="15">
        <f t="shared" si="5"/>
        <v>87000</v>
      </c>
      <c r="G24" s="16">
        <v>24289.21</v>
      </c>
      <c r="H24" s="16">
        <v>280.31</v>
      </c>
      <c r="I24" s="16">
        <f t="shared" si="6"/>
        <v>62710.79</v>
      </c>
    </row>
    <row r="25" spans="2:9" ht="12.75">
      <c r="B25" s="13" t="s">
        <v>26</v>
      </c>
      <c r="C25" s="11"/>
      <c r="D25" s="15">
        <v>2598000</v>
      </c>
      <c r="E25" s="16">
        <v>0</v>
      </c>
      <c r="F25" s="15">
        <f t="shared" si="5"/>
        <v>2598000</v>
      </c>
      <c r="G25" s="16">
        <v>922298.49</v>
      </c>
      <c r="H25" s="16">
        <v>629630.59</v>
      </c>
      <c r="I25" s="16">
        <f t="shared" si="6"/>
        <v>1675701.51</v>
      </c>
    </row>
    <row r="26" spans="2:9" ht="12.75">
      <c r="B26" s="13" t="s">
        <v>27</v>
      </c>
      <c r="C26" s="11"/>
      <c r="D26" s="15">
        <v>270000</v>
      </c>
      <c r="E26" s="16">
        <v>10000</v>
      </c>
      <c r="F26" s="15">
        <f t="shared" si="5"/>
        <v>280000</v>
      </c>
      <c r="G26" s="16">
        <v>4490.01</v>
      </c>
      <c r="H26" s="16">
        <v>3200</v>
      </c>
      <c r="I26" s="16">
        <f t="shared" si="6"/>
        <v>275509.99</v>
      </c>
    </row>
    <row r="27" spans="2:9" ht="12.75">
      <c r="B27" s="13" t="s">
        <v>28</v>
      </c>
      <c r="C27" s="11"/>
      <c r="D27" s="15">
        <v>10000</v>
      </c>
      <c r="E27" s="16">
        <v>0</v>
      </c>
      <c r="F27" s="15">
        <f t="shared" si="5"/>
        <v>10000</v>
      </c>
      <c r="G27" s="16">
        <v>0</v>
      </c>
      <c r="H27" s="16">
        <v>0</v>
      </c>
      <c r="I27" s="16">
        <f t="shared" si="6"/>
        <v>10000</v>
      </c>
    </row>
    <row r="28" spans="2:9" ht="12.75">
      <c r="B28" s="13" t="s">
        <v>29</v>
      </c>
      <c r="C28" s="11"/>
      <c r="D28" s="15">
        <v>1560000</v>
      </c>
      <c r="E28" s="16">
        <v>30000</v>
      </c>
      <c r="F28" s="15">
        <f t="shared" si="5"/>
        <v>1590000</v>
      </c>
      <c r="G28" s="16">
        <v>605451.4</v>
      </c>
      <c r="H28" s="16">
        <v>491692.06</v>
      </c>
      <c r="I28" s="16">
        <f t="shared" si="6"/>
        <v>984548.6</v>
      </c>
    </row>
    <row r="29" spans="2:9" ht="12.75">
      <c r="B29" s="3" t="s">
        <v>30</v>
      </c>
      <c r="C29" s="9"/>
      <c r="D29" s="15">
        <f aca="true" t="shared" si="7" ref="D29:I29">SUM(D30:D38)</f>
        <v>17686300</v>
      </c>
      <c r="E29" s="15">
        <f t="shared" si="7"/>
        <v>741600</v>
      </c>
      <c r="F29" s="15">
        <f t="shared" si="7"/>
        <v>18427900</v>
      </c>
      <c r="G29" s="15">
        <f t="shared" si="7"/>
        <v>4224933.27</v>
      </c>
      <c r="H29" s="15">
        <f t="shared" si="7"/>
        <v>4072026.17</v>
      </c>
      <c r="I29" s="15">
        <f t="shared" si="7"/>
        <v>14202966.73</v>
      </c>
    </row>
    <row r="30" spans="2:9" ht="12.75">
      <c r="B30" s="13" t="s">
        <v>31</v>
      </c>
      <c r="C30" s="11"/>
      <c r="D30" s="15">
        <v>8277300</v>
      </c>
      <c r="E30" s="16">
        <v>5000</v>
      </c>
      <c r="F30" s="15">
        <f aca="true" t="shared" si="8" ref="F30:F38">D30+E30</f>
        <v>8282300</v>
      </c>
      <c r="G30" s="16">
        <v>2551198.06</v>
      </c>
      <c r="H30" s="16">
        <v>2492698.06</v>
      </c>
      <c r="I30" s="16">
        <f t="shared" si="6"/>
        <v>5731101.9399999995</v>
      </c>
    </row>
    <row r="31" spans="2:9" ht="12.75">
      <c r="B31" s="13" t="s">
        <v>32</v>
      </c>
      <c r="C31" s="11"/>
      <c r="D31" s="15">
        <v>200000</v>
      </c>
      <c r="E31" s="16">
        <v>0</v>
      </c>
      <c r="F31" s="15">
        <f t="shared" si="8"/>
        <v>200000</v>
      </c>
      <c r="G31" s="16">
        <v>46241.4</v>
      </c>
      <c r="H31" s="16">
        <v>46241.4</v>
      </c>
      <c r="I31" s="16">
        <f t="shared" si="6"/>
        <v>153758.6</v>
      </c>
    </row>
    <row r="32" spans="2:9" ht="12.75">
      <c r="B32" s="13" t="s">
        <v>33</v>
      </c>
      <c r="C32" s="11"/>
      <c r="D32" s="15">
        <v>1075000</v>
      </c>
      <c r="E32" s="16">
        <v>0</v>
      </c>
      <c r="F32" s="15">
        <f t="shared" si="8"/>
        <v>1075000</v>
      </c>
      <c r="G32" s="16">
        <v>127947.69</v>
      </c>
      <c r="H32" s="16">
        <v>127947.69</v>
      </c>
      <c r="I32" s="16">
        <f t="shared" si="6"/>
        <v>947052.31</v>
      </c>
    </row>
    <row r="33" spans="2:9" ht="12.75">
      <c r="B33" s="13" t="s">
        <v>34</v>
      </c>
      <c r="C33" s="11"/>
      <c r="D33" s="15">
        <v>355000</v>
      </c>
      <c r="E33" s="16">
        <v>0</v>
      </c>
      <c r="F33" s="15">
        <f t="shared" si="8"/>
        <v>355000</v>
      </c>
      <c r="G33" s="16">
        <v>258784.61</v>
      </c>
      <c r="H33" s="16">
        <v>258784.61</v>
      </c>
      <c r="I33" s="16">
        <f t="shared" si="6"/>
        <v>96215.39000000001</v>
      </c>
    </row>
    <row r="34" spans="2:9" ht="12.75">
      <c r="B34" s="13" t="s">
        <v>35</v>
      </c>
      <c r="C34" s="11"/>
      <c r="D34" s="15">
        <v>2843000</v>
      </c>
      <c r="E34" s="16">
        <v>36600</v>
      </c>
      <c r="F34" s="15">
        <f t="shared" si="8"/>
        <v>2879600</v>
      </c>
      <c r="G34" s="16">
        <v>593817.63</v>
      </c>
      <c r="H34" s="16">
        <v>558589.22</v>
      </c>
      <c r="I34" s="16">
        <f t="shared" si="6"/>
        <v>2285782.37</v>
      </c>
    </row>
    <row r="35" spans="2:9" ht="12.75">
      <c r="B35" s="13" t="s">
        <v>36</v>
      </c>
      <c r="C35" s="11"/>
      <c r="D35" s="15">
        <v>80000</v>
      </c>
      <c r="E35" s="16">
        <v>0</v>
      </c>
      <c r="F35" s="15">
        <f t="shared" si="8"/>
        <v>80000</v>
      </c>
      <c r="G35" s="16">
        <v>4934</v>
      </c>
      <c r="H35" s="16">
        <v>2204</v>
      </c>
      <c r="I35" s="16">
        <f t="shared" si="6"/>
        <v>75066</v>
      </c>
    </row>
    <row r="36" spans="2:9" ht="12.75">
      <c r="B36" s="13" t="s">
        <v>37</v>
      </c>
      <c r="C36" s="11"/>
      <c r="D36" s="15">
        <v>75000</v>
      </c>
      <c r="E36" s="16">
        <v>0</v>
      </c>
      <c r="F36" s="15">
        <f t="shared" si="8"/>
        <v>75000</v>
      </c>
      <c r="G36" s="16">
        <v>0</v>
      </c>
      <c r="H36" s="16">
        <v>0</v>
      </c>
      <c r="I36" s="16">
        <f t="shared" si="6"/>
        <v>75000</v>
      </c>
    </row>
    <row r="37" spans="2:9" ht="12.75">
      <c r="B37" s="13" t="s">
        <v>38</v>
      </c>
      <c r="C37" s="11"/>
      <c r="D37" s="15">
        <v>3395000</v>
      </c>
      <c r="E37" s="16">
        <v>-150000</v>
      </c>
      <c r="F37" s="15">
        <f t="shared" si="8"/>
        <v>3245000</v>
      </c>
      <c r="G37" s="16">
        <v>331091.22</v>
      </c>
      <c r="H37" s="16">
        <v>274642.53</v>
      </c>
      <c r="I37" s="16">
        <f t="shared" si="6"/>
        <v>2913908.7800000003</v>
      </c>
    </row>
    <row r="38" spans="2:9" ht="12.75">
      <c r="B38" s="13" t="s">
        <v>39</v>
      </c>
      <c r="C38" s="11"/>
      <c r="D38" s="15">
        <v>1386000</v>
      </c>
      <c r="E38" s="16">
        <v>850000</v>
      </c>
      <c r="F38" s="15">
        <f t="shared" si="8"/>
        <v>2236000</v>
      </c>
      <c r="G38" s="16">
        <v>310918.66</v>
      </c>
      <c r="H38" s="16">
        <v>310918.66</v>
      </c>
      <c r="I38" s="16">
        <f t="shared" si="6"/>
        <v>1925081.34</v>
      </c>
    </row>
    <row r="39" spans="2:9" ht="25.5" customHeight="1">
      <c r="B39" s="37" t="s">
        <v>40</v>
      </c>
      <c r="C39" s="38"/>
      <c r="D39" s="15">
        <f aca="true" t="shared" si="9" ref="D39:I39">SUM(D40:D48)</f>
        <v>15100700</v>
      </c>
      <c r="E39" s="15">
        <f t="shared" si="9"/>
        <v>235900</v>
      </c>
      <c r="F39" s="15">
        <f>SUM(F40:F48)</f>
        <v>15336600</v>
      </c>
      <c r="G39" s="15">
        <f t="shared" si="9"/>
        <v>5952400.15</v>
      </c>
      <c r="H39" s="15">
        <f t="shared" si="9"/>
        <v>5653734.45</v>
      </c>
      <c r="I39" s="15">
        <f t="shared" si="9"/>
        <v>9384199.85</v>
      </c>
    </row>
    <row r="40" spans="2:9" ht="12.75">
      <c r="B40" s="13" t="s">
        <v>41</v>
      </c>
      <c r="C40" s="11"/>
      <c r="D40" s="15">
        <v>5000000</v>
      </c>
      <c r="E40" s="16">
        <v>0</v>
      </c>
      <c r="F40" s="15">
        <f>D40+E40</f>
        <v>5000000</v>
      </c>
      <c r="G40" s="16">
        <v>908000</v>
      </c>
      <c r="H40" s="16">
        <v>908000</v>
      </c>
      <c r="I40" s="16">
        <f t="shared" si="6"/>
        <v>4092000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4800700</v>
      </c>
      <c r="E43" s="16">
        <v>235900</v>
      </c>
      <c r="F43" s="15">
        <f t="shared" si="10"/>
        <v>5036600</v>
      </c>
      <c r="G43" s="16">
        <v>3474870.49</v>
      </c>
      <c r="H43" s="16">
        <v>3176204.79</v>
      </c>
      <c r="I43" s="16">
        <f t="shared" si="6"/>
        <v>1561729.5099999998</v>
      </c>
    </row>
    <row r="44" spans="2:9" ht="12.75">
      <c r="B44" s="13" t="s">
        <v>45</v>
      </c>
      <c r="C44" s="11"/>
      <c r="D44" s="15">
        <v>5300000</v>
      </c>
      <c r="E44" s="16">
        <v>0</v>
      </c>
      <c r="F44" s="15">
        <f t="shared" si="10"/>
        <v>5300000</v>
      </c>
      <c r="G44" s="16">
        <v>1569529.66</v>
      </c>
      <c r="H44" s="16">
        <v>1569529.66</v>
      </c>
      <c r="I44" s="16">
        <f t="shared" si="6"/>
        <v>3730470.34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790000</v>
      </c>
      <c r="E49" s="15">
        <f t="shared" si="11"/>
        <v>-178000</v>
      </c>
      <c r="F49" s="15">
        <f t="shared" si="11"/>
        <v>612000</v>
      </c>
      <c r="G49" s="15">
        <f t="shared" si="11"/>
        <v>71224</v>
      </c>
      <c r="H49" s="15">
        <f t="shared" si="11"/>
        <v>0</v>
      </c>
      <c r="I49" s="15">
        <f t="shared" si="11"/>
        <v>540776</v>
      </c>
    </row>
    <row r="50" spans="2:9" ht="12.75">
      <c r="B50" s="13" t="s">
        <v>51</v>
      </c>
      <c r="C50" s="11"/>
      <c r="D50" s="15">
        <v>220000</v>
      </c>
      <c r="E50" s="16">
        <v>22000</v>
      </c>
      <c r="F50" s="15">
        <f t="shared" si="10"/>
        <v>242000</v>
      </c>
      <c r="G50" s="16">
        <v>71224</v>
      </c>
      <c r="H50" s="16">
        <v>0</v>
      </c>
      <c r="I50" s="16">
        <f t="shared" si="6"/>
        <v>170776</v>
      </c>
    </row>
    <row r="51" spans="2:9" ht="12.75">
      <c r="B51" s="13" t="s">
        <v>52</v>
      </c>
      <c r="C51" s="11"/>
      <c r="D51" s="15">
        <v>20000</v>
      </c>
      <c r="E51" s="16">
        <v>0</v>
      </c>
      <c r="F51" s="15">
        <f t="shared" si="10"/>
        <v>20000</v>
      </c>
      <c r="G51" s="16">
        <v>0</v>
      </c>
      <c r="H51" s="16">
        <v>0</v>
      </c>
      <c r="I51" s="16">
        <f t="shared" si="6"/>
        <v>20000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-200000</v>
      </c>
      <c r="F53" s="15">
        <f t="shared" si="10"/>
        <v>50000</v>
      </c>
      <c r="G53" s="16">
        <v>0</v>
      </c>
      <c r="H53" s="16">
        <v>0</v>
      </c>
      <c r="I53" s="16">
        <f t="shared" si="6"/>
        <v>50000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290000</v>
      </c>
      <c r="E55" s="16">
        <v>0</v>
      </c>
      <c r="F55" s="15">
        <f t="shared" si="10"/>
        <v>290000</v>
      </c>
      <c r="G55" s="16">
        <v>0</v>
      </c>
      <c r="H55" s="16">
        <v>0</v>
      </c>
      <c r="I55" s="16">
        <f t="shared" si="6"/>
        <v>290000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6254000</v>
      </c>
      <c r="E59" s="15">
        <f>SUM(E60:E62)</f>
        <v>0</v>
      </c>
      <c r="F59" s="15">
        <f>SUM(F60:F62)</f>
        <v>6254000</v>
      </c>
      <c r="G59" s="15">
        <f>SUM(G60:G62)</f>
        <v>0</v>
      </c>
      <c r="H59" s="15">
        <f>SUM(H60:H62)</f>
        <v>0</v>
      </c>
      <c r="I59" s="16">
        <f t="shared" si="6"/>
        <v>6254000</v>
      </c>
    </row>
    <row r="60" spans="2:9" ht="12.75">
      <c r="B60" s="13" t="s">
        <v>61</v>
      </c>
      <c r="C60" s="11"/>
      <c r="D60" s="15">
        <v>1754000</v>
      </c>
      <c r="E60" s="16">
        <v>0</v>
      </c>
      <c r="F60" s="15">
        <f t="shared" si="10"/>
        <v>1754000</v>
      </c>
      <c r="G60" s="16">
        <v>0</v>
      </c>
      <c r="H60" s="16">
        <v>0</v>
      </c>
      <c r="I60" s="16">
        <f t="shared" si="6"/>
        <v>1754000</v>
      </c>
    </row>
    <row r="61" spans="2:9" ht="12.75">
      <c r="B61" s="13" t="s">
        <v>62</v>
      </c>
      <c r="C61" s="11"/>
      <c r="D61" s="15">
        <v>4500000</v>
      </c>
      <c r="E61" s="16">
        <v>0</v>
      </c>
      <c r="F61" s="15">
        <f t="shared" si="10"/>
        <v>4500000</v>
      </c>
      <c r="G61" s="16">
        <v>0</v>
      </c>
      <c r="H61" s="16">
        <v>0</v>
      </c>
      <c r="I61" s="16">
        <f t="shared" si="6"/>
        <v>4500000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285000</v>
      </c>
      <c r="E72" s="15">
        <f>SUM(E73:E75)</f>
        <v>0</v>
      </c>
      <c r="F72" s="15">
        <f>SUM(F73:F75)</f>
        <v>285000</v>
      </c>
      <c r="G72" s="15">
        <f>SUM(G73:G75)</f>
        <v>0</v>
      </c>
      <c r="H72" s="15">
        <f>SUM(H73:H75)</f>
        <v>0</v>
      </c>
      <c r="I72" s="16">
        <f t="shared" si="6"/>
        <v>285000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285000</v>
      </c>
      <c r="E75" s="16">
        <v>0</v>
      </c>
      <c r="F75" s="15">
        <f t="shared" si="10"/>
        <v>285000</v>
      </c>
      <c r="G75" s="16">
        <v>0</v>
      </c>
      <c r="H75" s="16">
        <v>0</v>
      </c>
      <c r="I75" s="16">
        <f t="shared" si="6"/>
        <v>285000</v>
      </c>
    </row>
    <row r="76" spans="2:9" ht="12.75">
      <c r="B76" s="3" t="s">
        <v>77</v>
      </c>
      <c r="C76" s="9"/>
      <c r="D76" s="15">
        <f>SUM(D77:D83)</f>
        <v>1900000</v>
      </c>
      <c r="E76" s="15">
        <f>SUM(E77:E83)</f>
        <v>-1075000</v>
      </c>
      <c r="F76" s="15">
        <f>SUM(F77:F83)</f>
        <v>825000</v>
      </c>
      <c r="G76" s="15">
        <f>SUM(G77:G83)</f>
        <v>0</v>
      </c>
      <c r="H76" s="15">
        <f>SUM(H77:H83)</f>
        <v>0</v>
      </c>
      <c r="I76" s="16">
        <f t="shared" si="6"/>
        <v>825000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1900000</v>
      </c>
      <c r="E83" s="16">
        <v>-1075000</v>
      </c>
      <c r="F83" s="15">
        <f t="shared" si="10"/>
        <v>825000</v>
      </c>
      <c r="G83" s="16">
        <v>0</v>
      </c>
      <c r="H83" s="16">
        <v>0</v>
      </c>
      <c r="I83" s="16">
        <f t="shared" si="6"/>
        <v>825000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77951000</v>
      </c>
      <c r="E85" s="21">
        <f>E86+E104+E94+E114+E124+E134+E138+E147+E151</f>
        <v>-1889574</v>
      </c>
      <c r="F85" s="21">
        <f t="shared" si="12"/>
        <v>76061426</v>
      </c>
      <c r="G85" s="21">
        <f>G86+G104+G94+G114+G124+G134+G138+G147+G151</f>
        <v>7237606.47</v>
      </c>
      <c r="H85" s="21">
        <f>H86+H104+H94+H114+H124+H134+H138+H147+H151</f>
        <v>6970745.569999999</v>
      </c>
      <c r="I85" s="21">
        <f t="shared" si="12"/>
        <v>68823819.53</v>
      </c>
    </row>
    <row r="86" spans="2:9" ht="12.75">
      <c r="B86" s="3" t="s">
        <v>12</v>
      </c>
      <c r="C86" s="9"/>
      <c r="D86" s="15">
        <f>SUM(D87:D93)</f>
        <v>28182000</v>
      </c>
      <c r="E86" s="15">
        <f>SUM(E87:E93)</f>
        <v>0</v>
      </c>
      <c r="F86" s="15">
        <f>SUM(F87:F93)</f>
        <v>28182000</v>
      </c>
      <c r="G86" s="15">
        <f>SUM(G87:G93)</f>
        <v>5350721.05</v>
      </c>
      <c r="H86" s="15">
        <f>SUM(H87:H93)</f>
        <v>5350721.05</v>
      </c>
      <c r="I86" s="16">
        <f aca="true" t="shared" si="13" ref="I86:I149">F86-G86</f>
        <v>22831278.95</v>
      </c>
    </row>
    <row r="87" spans="2:9" ht="12.75">
      <c r="B87" s="13" t="s">
        <v>13</v>
      </c>
      <c r="C87" s="11"/>
      <c r="D87" s="15">
        <v>17204252</v>
      </c>
      <c r="E87" s="16">
        <v>0</v>
      </c>
      <c r="F87" s="15">
        <f aca="true" t="shared" si="14" ref="F87:F103">D87+E87</f>
        <v>17204252</v>
      </c>
      <c r="G87" s="16">
        <v>4329031</v>
      </c>
      <c r="H87" s="16">
        <v>4329031</v>
      </c>
      <c r="I87" s="16">
        <f t="shared" si="13"/>
        <v>12875221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3728813</v>
      </c>
      <c r="E89" s="16">
        <v>0</v>
      </c>
      <c r="F89" s="15">
        <f t="shared" si="14"/>
        <v>3728813</v>
      </c>
      <c r="G89" s="16">
        <v>83450.16</v>
      </c>
      <c r="H89" s="16">
        <v>83450.16</v>
      </c>
      <c r="I89" s="16">
        <f t="shared" si="13"/>
        <v>3645362.84</v>
      </c>
    </row>
    <row r="90" spans="2:9" ht="12.75">
      <c r="B90" s="13" t="s">
        <v>16</v>
      </c>
      <c r="C90" s="11"/>
      <c r="D90" s="15">
        <v>6040000</v>
      </c>
      <c r="E90" s="16">
        <v>0</v>
      </c>
      <c r="F90" s="15">
        <f t="shared" si="14"/>
        <v>6040000</v>
      </c>
      <c r="G90" s="16">
        <v>852443.63</v>
      </c>
      <c r="H90" s="16">
        <v>852443.63</v>
      </c>
      <c r="I90" s="16">
        <f t="shared" si="13"/>
        <v>5187556.37</v>
      </c>
    </row>
    <row r="91" spans="2:9" ht="12.75">
      <c r="B91" s="13" t="s">
        <v>17</v>
      </c>
      <c r="C91" s="11"/>
      <c r="D91" s="15">
        <v>1208935</v>
      </c>
      <c r="E91" s="16">
        <v>0</v>
      </c>
      <c r="F91" s="15">
        <f t="shared" si="14"/>
        <v>1208935</v>
      </c>
      <c r="G91" s="16">
        <v>85796.26</v>
      </c>
      <c r="H91" s="16">
        <v>85796.26</v>
      </c>
      <c r="I91" s="16">
        <f t="shared" si="13"/>
        <v>1123138.74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4297000</v>
      </c>
      <c r="E94" s="15">
        <f>SUM(E95:E103)</f>
        <v>391000</v>
      </c>
      <c r="F94" s="15">
        <f>SUM(F95:F103)</f>
        <v>4688000</v>
      </c>
      <c r="G94" s="15">
        <f>SUM(G95:G103)</f>
        <v>1122265.1900000002</v>
      </c>
      <c r="H94" s="15">
        <f>SUM(H95:H103)</f>
        <v>856754.29</v>
      </c>
      <c r="I94" s="16">
        <f t="shared" si="13"/>
        <v>3565734.8099999996</v>
      </c>
    </row>
    <row r="95" spans="2:9" ht="12.75">
      <c r="B95" s="13" t="s">
        <v>21</v>
      </c>
      <c r="C95" s="11"/>
      <c r="D95" s="15">
        <v>109000</v>
      </c>
      <c r="E95" s="16">
        <v>253000</v>
      </c>
      <c r="F95" s="15">
        <f t="shared" si="14"/>
        <v>362000</v>
      </c>
      <c r="G95" s="16">
        <v>17887.2</v>
      </c>
      <c r="H95" s="16">
        <v>487.2</v>
      </c>
      <c r="I95" s="16">
        <f t="shared" si="13"/>
        <v>344112.8</v>
      </c>
    </row>
    <row r="96" spans="2:9" ht="12.75">
      <c r="B96" s="13" t="s">
        <v>22</v>
      </c>
      <c r="C96" s="11"/>
      <c r="D96" s="15">
        <v>80000</v>
      </c>
      <c r="E96" s="16">
        <v>95000</v>
      </c>
      <c r="F96" s="15">
        <f t="shared" si="14"/>
        <v>175000</v>
      </c>
      <c r="G96" s="16">
        <v>1326</v>
      </c>
      <c r="H96" s="16">
        <v>715</v>
      </c>
      <c r="I96" s="16">
        <f t="shared" si="13"/>
        <v>173674</v>
      </c>
    </row>
    <row r="97" spans="2:9" ht="12.75">
      <c r="B97" s="13" t="s">
        <v>23</v>
      </c>
      <c r="C97" s="11"/>
      <c r="D97" s="15">
        <v>0</v>
      </c>
      <c r="E97" s="16">
        <v>30000</v>
      </c>
      <c r="F97" s="15">
        <f t="shared" si="14"/>
        <v>30000</v>
      </c>
      <c r="G97" s="16">
        <v>0</v>
      </c>
      <c r="H97" s="16">
        <v>0</v>
      </c>
      <c r="I97" s="16">
        <f t="shared" si="13"/>
        <v>30000</v>
      </c>
    </row>
    <row r="98" spans="2:9" ht="12.75">
      <c r="B98" s="13" t="s">
        <v>24</v>
      </c>
      <c r="C98" s="11"/>
      <c r="D98" s="15">
        <v>70000</v>
      </c>
      <c r="E98" s="16">
        <v>13000</v>
      </c>
      <c r="F98" s="15">
        <f t="shared" si="14"/>
        <v>83000</v>
      </c>
      <c r="G98" s="16">
        <v>1980.73</v>
      </c>
      <c r="H98" s="16">
        <v>1980.73</v>
      </c>
      <c r="I98" s="16">
        <f t="shared" si="13"/>
        <v>81019.27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3040000</v>
      </c>
      <c r="E100" s="16">
        <v>0</v>
      </c>
      <c r="F100" s="15">
        <f t="shared" si="14"/>
        <v>3040000</v>
      </c>
      <c r="G100" s="16">
        <v>953930.92</v>
      </c>
      <c r="H100" s="16">
        <v>708209.81</v>
      </c>
      <c r="I100" s="16">
        <f t="shared" si="13"/>
        <v>2086069.08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998000</v>
      </c>
      <c r="E103" s="16">
        <v>0</v>
      </c>
      <c r="F103" s="15">
        <f t="shared" si="14"/>
        <v>998000</v>
      </c>
      <c r="G103" s="16">
        <v>147140.34</v>
      </c>
      <c r="H103" s="16">
        <v>145361.55</v>
      </c>
      <c r="I103" s="16">
        <f t="shared" si="13"/>
        <v>850859.66</v>
      </c>
    </row>
    <row r="104" spans="2:9" ht="12.75">
      <c r="B104" s="3" t="s">
        <v>30</v>
      </c>
      <c r="C104" s="9"/>
      <c r="D104" s="15">
        <f>SUM(D105:D113)</f>
        <v>2515000</v>
      </c>
      <c r="E104" s="15">
        <f>SUM(E105:E113)</f>
        <v>-670000</v>
      </c>
      <c r="F104" s="15">
        <f>SUM(F105:F113)</f>
        <v>1845000</v>
      </c>
      <c r="G104" s="15">
        <f>SUM(G105:G113)</f>
        <v>764620.23</v>
      </c>
      <c r="H104" s="15">
        <f>SUM(H105:H113)</f>
        <v>763270.23</v>
      </c>
      <c r="I104" s="16">
        <f t="shared" si="13"/>
        <v>1080379.77</v>
      </c>
    </row>
    <row r="105" spans="2:9" ht="12.75">
      <c r="B105" s="13" t="s">
        <v>31</v>
      </c>
      <c r="C105" s="11"/>
      <c r="D105" s="15">
        <v>180000</v>
      </c>
      <c r="E105" s="16">
        <v>0</v>
      </c>
      <c r="F105" s="16">
        <f>D105+E105</f>
        <v>180000</v>
      </c>
      <c r="G105" s="16">
        <v>42842.55</v>
      </c>
      <c r="H105" s="16">
        <v>42842.55</v>
      </c>
      <c r="I105" s="16">
        <f t="shared" si="13"/>
        <v>137157.45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720000</v>
      </c>
      <c r="E107" s="16">
        <v>-720000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>
        <v>465000</v>
      </c>
      <c r="E108" s="16">
        <v>0</v>
      </c>
      <c r="F108" s="16">
        <f t="shared" si="15"/>
        <v>465000</v>
      </c>
      <c r="G108" s="16">
        <v>464819.38</v>
      </c>
      <c r="H108" s="16">
        <v>464819.38</v>
      </c>
      <c r="I108" s="16">
        <f t="shared" si="13"/>
        <v>180.61999999999534</v>
      </c>
    </row>
    <row r="109" spans="2:9" ht="12.75">
      <c r="B109" s="13" t="s">
        <v>35</v>
      </c>
      <c r="C109" s="11"/>
      <c r="D109" s="15">
        <v>565000</v>
      </c>
      <c r="E109" s="16">
        <v>60000</v>
      </c>
      <c r="F109" s="16">
        <f t="shared" si="15"/>
        <v>625000</v>
      </c>
      <c r="G109" s="16">
        <v>127876.22</v>
      </c>
      <c r="H109" s="16">
        <v>126526.22</v>
      </c>
      <c r="I109" s="16">
        <f t="shared" si="13"/>
        <v>497123.78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50000</v>
      </c>
      <c r="E112" s="16">
        <v>-10000</v>
      </c>
      <c r="F112" s="16">
        <f t="shared" si="15"/>
        <v>40000</v>
      </c>
      <c r="G112" s="16">
        <v>0</v>
      </c>
      <c r="H112" s="16">
        <v>0</v>
      </c>
      <c r="I112" s="16">
        <f t="shared" si="13"/>
        <v>40000</v>
      </c>
    </row>
    <row r="113" spans="2:9" ht="12.75">
      <c r="B113" s="13" t="s">
        <v>39</v>
      </c>
      <c r="C113" s="11"/>
      <c r="D113" s="15">
        <v>535000</v>
      </c>
      <c r="E113" s="16">
        <v>0</v>
      </c>
      <c r="F113" s="16">
        <f t="shared" si="15"/>
        <v>535000</v>
      </c>
      <c r="G113" s="16">
        <v>129082.08</v>
      </c>
      <c r="H113" s="16">
        <v>129082.08</v>
      </c>
      <c r="I113" s="16">
        <f t="shared" si="13"/>
        <v>405917.92</v>
      </c>
    </row>
    <row r="114" spans="2:9" ht="25.5" customHeight="1">
      <c r="B114" s="37" t="s">
        <v>40</v>
      </c>
      <c r="C114" s="38"/>
      <c r="D114" s="15">
        <f>SUM(D115:D123)</f>
        <v>850000</v>
      </c>
      <c r="E114" s="15">
        <f>SUM(E115:E123)</f>
        <v>0</v>
      </c>
      <c r="F114" s="15">
        <f>SUM(F115:F123)</f>
        <v>850000</v>
      </c>
      <c r="G114" s="15">
        <f>SUM(G115:G123)</f>
        <v>0</v>
      </c>
      <c r="H114" s="15">
        <f>SUM(H115:H123)</f>
        <v>0</v>
      </c>
      <c r="I114" s="16">
        <f t="shared" si="13"/>
        <v>850000</v>
      </c>
    </row>
    <row r="115" spans="2:9" ht="12.75">
      <c r="B115" s="13" t="s">
        <v>41</v>
      </c>
      <c r="C115" s="11"/>
      <c r="D115" s="15">
        <v>850000</v>
      </c>
      <c r="E115" s="16">
        <v>0</v>
      </c>
      <c r="F115" s="16">
        <f>D115+E115</f>
        <v>850000</v>
      </c>
      <c r="G115" s="16">
        <v>0</v>
      </c>
      <c r="H115" s="16">
        <v>0</v>
      </c>
      <c r="I115" s="16">
        <f t="shared" si="13"/>
        <v>850000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22000</v>
      </c>
      <c r="F124" s="15">
        <f>SUM(F125:F133)</f>
        <v>22000</v>
      </c>
      <c r="G124" s="15">
        <f>SUM(G125:G133)</f>
        <v>0</v>
      </c>
      <c r="H124" s="15">
        <f>SUM(H125:H133)</f>
        <v>0</v>
      </c>
      <c r="I124" s="16">
        <f t="shared" si="13"/>
        <v>22000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22000</v>
      </c>
      <c r="F129" s="16">
        <f t="shared" si="17"/>
        <v>22000</v>
      </c>
      <c r="G129" s="16">
        <v>0</v>
      </c>
      <c r="H129" s="16">
        <v>0</v>
      </c>
      <c r="I129" s="16">
        <f t="shared" si="13"/>
        <v>22000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40607000</v>
      </c>
      <c r="E134" s="15">
        <f>SUM(E135:E137)</f>
        <v>-1187163</v>
      </c>
      <c r="F134" s="15">
        <f>SUM(F135:F137)</f>
        <v>39419837</v>
      </c>
      <c r="G134" s="15">
        <f>SUM(G135:G137)</f>
        <v>0</v>
      </c>
      <c r="H134" s="15">
        <f>SUM(H135:H137)</f>
        <v>0</v>
      </c>
      <c r="I134" s="16">
        <f t="shared" si="13"/>
        <v>39419837</v>
      </c>
    </row>
    <row r="135" spans="2:9" ht="12.75">
      <c r="B135" s="13" t="s">
        <v>61</v>
      </c>
      <c r="C135" s="11"/>
      <c r="D135" s="15">
        <v>40607000</v>
      </c>
      <c r="E135" s="16">
        <v>-1187163</v>
      </c>
      <c r="F135" s="16">
        <f>D135+E135</f>
        <v>39419837</v>
      </c>
      <c r="G135" s="16">
        <v>0</v>
      </c>
      <c r="H135" s="16">
        <v>0</v>
      </c>
      <c r="I135" s="16">
        <f t="shared" si="13"/>
        <v>39419837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1500000</v>
      </c>
      <c r="E151" s="15">
        <f>SUM(E152:E158)</f>
        <v>-445411</v>
      </c>
      <c r="F151" s="15">
        <f>SUM(F152:F158)</f>
        <v>1054589</v>
      </c>
      <c r="G151" s="15">
        <f>SUM(G152:G158)</f>
        <v>0</v>
      </c>
      <c r="H151" s="15">
        <f>SUM(H152:H158)</f>
        <v>0</v>
      </c>
      <c r="I151" s="16">
        <f t="shared" si="19"/>
        <v>1054589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1500000</v>
      </c>
      <c r="E158" s="16">
        <v>-445411</v>
      </c>
      <c r="F158" s="16">
        <f t="shared" si="20"/>
        <v>1054589</v>
      </c>
      <c r="G158" s="16">
        <v>0</v>
      </c>
      <c r="H158" s="16">
        <v>0</v>
      </c>
      <c r="I158" s="16">
        <f t="shared" si="19"/>
        <v>1054589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221337700</v>
      </c>
      <c r="E160" s="14">
        <f t="shared" si="21"/>
        <v>-1889574</v>
      </c>
      <c r="F160" s="14">
        <f t="shared" si="21"/>
        <v>219448126</v>
      </c>
      <c r="G160" s="14">
        <f t="shared" si="21"/>
        <v>42453382.69</v>
      </c>
      <c r="H160" s="14">
        <f t="shared" si="21"/>
        <v>41036168.71</v>
      </c>
      <c r="I160" s="14">
        <f t="shared" si="21"/>
        <v>176994743.31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2021-08-26T14:28:43Z</dcterms:modified>
  <cp:category/>
  <cp:version/>
  <cp:contentType/>
  <cp:contentStatus/>
</cp:coreProperties>
</file>